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Текущее состояни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<sst xmlns="http://schemas.openxmlformats.org/spreadsheetml/2006/main" count="29" uniqueCount="25">
  <si>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Карта целевого состояния«Оптимизация процесса ежемесячной корректировки единого плана работы   ГБПОУ «Троицкий технологический техникум» в соответствие с внешними запросами»</t>
  </si>
  <si>
    <t>Единица измерений:</t>
  </si>
  <si>
    <t>час</t>
  </si>
  <si>
    <t>max</t>
  </si>
  <si>
    <t>min</t>
  </si>
  <si>
    <t>Директор</t>
  </si>
  <si>
    <t>Приказ  по закреплению ответственных работников и сроках заполнения электронной таблицы «План работы на __________месяц   2024 года»</t>
  </si>
  <si>
    <t>Утверждение сводного плана на месяц</t>
  </si>
  <si>
    <t>Участники процесса</t>
  </si>
  <si>
    <t>Заместитель директора по теоретическому обучению</t>
  </si>
  <si>
    <t>Проверка и согласование сводного плана на месяц с заведующими отделений</t>
  </si>
  <si>
    <t>Корректировка  сводного плана в Яндекс таблице</t>
  </si>
  <si>
    <t>Заведующая очного отделения (Строителей,24)</t>
  </si>
  <si>
    <t>Подготовка плана мероприятий на месяц по учебной площадке в Яндекс таблице Строителей,24                    min 1 max 3</t>
  </si>
  <si>
    <t>Заведующий очного отделения(Крахмалева,14)</t>
  </si>
  <si>
    <t>Подготовка плана мероприятий на месяц по учебной площадке  Крахмалева,14  в Яндекс таблице min 1,5 max 3</t>
  </si>
  <si>
    <t>количество дней</t>
  </si>
  <si>
    <t>Заведующий заочного отделения</t>
  </si>
  <si>
    <t>Подготовка плана мероприятий на месяц  заочного отделения  в Яндекс таблице                  min 0,5 max 2</t>
  </si>
  <si>
    <t>№</t>
  </si>
  <si>
    <t>Наименование решений</t>
  </si>
  <si>
    <t>Разработка единой формы плана на месяц в Яндекс таблице</t>
  </si>
  <si>
    <t>Сокращение времени на подготовку сводного плана на месяц</t>
  </si>
  <si>
    <t>Оперативная корректировка плана работы на месяц</t>
  </si>
  <si>
    <t>Стандартизация подготовки сводного плана на месяц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</si>
</sst>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24"/>
      <color theme="1"/>
      <name val="Calibri"/>
      <charset val="204"/>
      <scheme val="minor"/>
    </font>
    <font>
      <sz val="24"/>
      <color rgb="FFFF0000"/>
      <name val="Calibri"/>
      <charset val="204"/>
      <scheme val="minor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0"/>
      <name val="Calibri"/>
      <charset val="204"/>
      <scheme val="minor"/>
    </font>
    <font>
      <sz val="10"/>
      <color theme="1"/>
      <name val="Calibri"/>
      <charset val="204"/>
      <scheme val="minor"/>
    </font>
    <font>
      <sz val="20"/>
      <color rgb="FFFFFFFF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6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21" applyNumberFormat="0" applyAlignment="0" applyProtection="0">
      <alignment vertical="center"/>
    </xf>
    <xf numFmtId="0" fontId="20" fillId="10" borderId="22" applyNumberFormat="0" applyAlignment="0" applyProtection="0">
      <alignment vertical="center"/>
    </xf>
    <xf numFmtId="0" fontId="21" fillId="10" borderId="21" applyNumberFormat="0" applyAlignment="0" applyProtection="0">
      <alignment vertical="center"/>
    </xf>
    <xf numFmtId="0" fontId="22" fillId="11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80">
    <xf numFmtId="0" fontId="0" fillId="0" borderId="0" xfId="0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textRotation="90" wrapText="1"/>
      <protection locked="0"/>
    </xf>
    <xf numFmtId="0" fontId="0" fillId="3" borderId="7" xfId="0" applyFont="1" applyFill="1" applyBorder="1" applyAlignment="1" applyProtection="1">
      <alignment horizontal="center" vertical="center" wrapText="1"/>
    </xf>
    <xf numFmtId="0" fontId="0" fillId="3" borderId="8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textRotation="90" wrapText="1"/>
      <protection locked="0"/>
    </xf>
    <xf numFmtId="0" fontId="0" fillId="3" borderId="10" xfId="0" applyFont="1" applyFill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 wrapText="1"/>
    </xf>
    <xf numFmtId="0" fontId="0" fillId="4" borderId="7" xfId="0" applyFont="1" applyFill="1" applyBorder="1" applyAlignment="1" applyProtection="1">
      <alignment horizontal="center" vertical="center" wrapText="1"/>
    </xf>
    <xf numFmtId="0" fontId="0" fillId="4" borderId="8" xfId="0" applyFont="1" applyFill="1" applyBorder="1" applyAlignment="1" applyProtection="1">
      <alignment horizontal="center" vertical="center" wrapText="1"/>
    </xf>
    <xf numFmtId="0" fontId="0" fillId="4" borderId="5" xfId="0" applyFont="1" applyFill="1" applyBorder="1" applyAlignment="1" applyProtection="1">
      <alignment horizontal="center" vertical="center" wrapText="1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10" xfId="0" applyFont="1" applyFill="1" applyBorder="1" applyAlignment="1" applyProtection="1">
      <alignment horizontal="center" vertical="center" wrapText="1"/>
    </xf>
    <xf numFmtId="0" fontId="0" fillId="4" borderId="11" xfId="0" applyFont="1" applyFill="1" applyBorder="1" applyAlignment="1" applyProtection="1">
      <alignment horizontal="center" vertical="center" wrapText="1"/>
    </xf>
    <xf numFmtId="0" fontId="0" fillId="5" borderId="7" xfId="0" applyFont="1" applyFill="1" applyBorder="1" applyAlignment="1" applyProtection="1">
      <alignment horizontal="center" vertical="center" wrapText="1"/>
    </xf>
    <xf numFmtId="0" fontId="0" fillId="5" borderId="8" xfId="0" applyFont="1" applyFill="1" applyBorder="1" applyAlignment="1" applyProtection="1">
      <alignment horizontal="center" vertical="center" wrapText="1"/>
    </xf>
    <xf numFmtId="0" fontId="0" fillId="5" borderId="5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0" fillId="5" borderId="5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textRotation="90" wrapText="1"/>
      <protection locked="0"/>
    </xf>
    <xf numFmtId="0" fontId="0" fillId="5" borderId="10" xfId="0" applyFont="1" applyFill="1" applyBorder="1" applyAlignment="1" applyProtection="1">
      <alignment horizontal="center" vertical="center" wrapText="1"/>
    </xf>
    <xf numFmtId="0" fontId="0" fillId="5" borderId="11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3" fillId="5" borderId="14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textRotation="90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center" vertical="center" textRotation="90" wrapText="1"/>
      <protection locked="0"/>
    </xf>
    <xf numFmtId="0" fontId="0" fillId="6" borderId="5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 applyProtection="1">
      <alignment horizontal="center" vertical="center" wrapText="1"/>
      <protection locked="0"/>
    </xf>
    <xf numFmtId="0" fontId="0" fillId="5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0" fillId="5" borderId="14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6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7" borderId="0" xfId="0" applyFont="1" applyFill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 wrapText="1"/>
    </xf>
    <xf numFmtId="0" fontId="7" fillId="6" borderId="0" xfId="0" applyFont="1" applyFill="1" applyAlignment="1">
      <alignment horizontal="left"/>
    </xf>
    <xf numFmtId="0" fontId="7" fillId="8" borderId="0" xfId="0" applyFont="1" applyFill="1" applyAlignment="1">
      <alignment horizontal="left"/>
    </xf>
    <xf numFmtId="0" fontId="0" fillId="0" borderId="5" xfId="0" applyBorder="1" applyAlignment="1">
      <alignment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8" tint="0.799981688894314"/>
        </patternFill>
      </fill>
    </dxf>
    <dxf>
      <fill>
        <patternFill patternType="darkHorizontal">
          <fgColor rgb="FFE1F5FF"/>
        </patternFill>
      </fill>
    </dxf>
  </dxfs>
  <tableStyles count="1" defaultTableStyle="TableStyleMedium2" defaultPivotStyle="PivotStyleLight16">
    <tableStyle name="Стиль таблицы 1" pivot="0" count="1" xr9:uid="{95E9F8E0-ECCC-4CDA-85D4-B1BC9459A13C}">
      <tableStyleElement type="wholeTable" dxfId="2"/>
    </tableStyle>
  </tableStyles>
  <colors>
    <mruColors>
      <color rgb="00E1FEFF"/>
      <color rgb="00E1F5FF"/>
      <color rgb="00FFFFCC"/>
      <color rgb="00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1455964</xdr:colOff>
      <xdr:row>12</xdr:row>
      <xdr:rowOff>1463040</xdr:rowOff>
    </xdr:from>
    <xdr:to>
      <xdr:col>7</xdr:col>
      <xdr:colOff>0</xdr:colOff>
      <xdr:row>12</xdr:row>
      <xdr:rowOff>1469574</xdr:rowOff>
    </xdr:to>
    <xdr:cxnSp>
      <xdr:nvCxnSpPr>
        <xdr:cNvPr id="48" name="Прямая со стрелкой 47"/>
        <xdr:cNvCxnSpPr/>
      </xdr:nvCxnSpPr>
      <xdr:spPr>
        <a:xfrm flipV="1">
          <a:off x="6677025" y="7559040"/>
          <a:ext cx="18415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1513114</xdr:colOff>
      <xdr:row>11</xdr:row>
      <xdr:rowOff>10886</xdr:rowOff>
    </xdr:from>
    <xdr:to>
      <xdr:col>6</xdr:col>
      <xdr:colOff>653143</xdr:colOff>
      <xdr:row>12</xdr:row>
      <xdr:rowOff>0</xdr:rowOff>
    </xdr:to>
    <xdr:cxnSp>
      <xdr:nvCxnSpPr>
        <xdr:cNvPr id="62" name="Прямая со стрелкой 61"/>
        <xdr:cNvCxnSpPr/>
      </xdr:nvCxnSpPr>
      <xdr:spPr>
        <a:xfrm>
          <a:off x="4319270" y="3696970"/>
          <a:ext cx="1555115" cy="239903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tailEnd type="triangle"/>
        </a:ln>
        <a:effectLst/>
      </xdr:spPr>
    </xdr:cxnSp>
    <xdr:clientData/>
  </xdr:twoCellAnchor>
  <xdr:twoCellAnchor>
    <xdr:from>
      <xdr:col>4</xdr:col>
      <xdr:colOff>1034143</xdr:colOff>
      <xdr:row>11</xdr:row>
      <xdr:rowOff>21771</xdr:rowOff>
    </xdr:from>
    <xdr:to>
      <xdr:col>6</xdr:col>
      <xdr:colOff>13607</xdr:colOff>
      <xdr:row>14</xdr:row>
      <xdr:rowOff>993321</xdr:rowOff>
    </xdr:to>
    <xdr:cxnSp>
      <xdr:nvCxnSpPr>
        <xdr:cNvPr id="18" name="Прямая со стрелкой 17"/>
        <xdr:cNvCxnSpPr/>
      </xdr:nvCxnSpPr>
      <xdr:spPr>
        <a:xfrm>
          <a:off x="3840480" y="3707765"/>
          <a:ext cx="1394460" cy="786765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tailEnd type="triangle"/>
        </a:ln>
        <a:effectLst/>
      </xdr:spPr>
    </xdr:cxnSp>
    <xdr:clientData/>
  </xdr:twoCellAnchor>
  <xdr:twoCellAnchor>
    <xdr:from>
      <xdr:col>4</xdr:col>
      <xdr:colOff>1153886</xdr:colOff>
      <xdr:row>11</xdr:row>
      <xdr:rowOff>43543</xdr:rowOff>
    </xdr:from>
    <xdr:to>
      <xdr:col>6</xdr:col>
      <xdr:colOff>0</xdr:colOff>
      <xdr:row>13</xdr:row>
      <xdr:rowOff>530679</xdr:rowOff>
    </xdr:to>
    <xdr:cxnSp>
      <xdr:nvCxnSpPr>
        <xdr:cNvPr id="27" name="Прямая со стрелкой 26"/>
        <xdr:cNvCxnSpPr/>
      </xdr:nvCxnSpPr>
      <xdr:spPr>
        <a:xfrm>
          <a:off x="3960495" y="3729355"/>
          <a:ext cx="1261110" cy="513524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11</xdr:row>
      <xdr:rowOff>2394859</xdr:rowOff>
    </xdr:from>
    <xdr:to>
      <xdr:col>8</xdr:col>
      <xdr:colOff>367393</xdr:colOff>
      <xdr:row>13</xdr:row>
      <xdr:rowOff>1508760</xdr:rowOff>
    </xdr:to>
    <xdr:cxnSp>
      <xdr:nvCxnSpPr>
        <xdr:cNvPr id="44" name="Прямая со стрелкой 43"/>
        <xdr:cNvCxnSpPr/>
      </xdr:nvCxnSpPr>
      <xdr:spPr>
        <a:xfrm flipV="1">
          <a:off x="6710680" y="6080760"/>
          <a:ext cx="1040765" cy="37623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45720</xdr:colOff>
      <xdr:row>11</xdr:row>
      <xdr:rowOff>1264920</xdr:rowOff>
    </xdr:from>
    <xdr:to>
      <xdr:col>9</xdr:col>
      <xdr:colOff>533400</xdr:colOff>
      <xdr:row>11</xdr:row>
      <xdr:rowOff>1264920</xdr:rowOff>
    </xdr:to>
    <xdr:cxnSp>
      <xdr:nvCxnSpPr>
        <xdr:cNvPr id="52" name="Прямая со стрелкой 51"/>
        <xdr:cNvCxnSpPr/>
      </xdr:nvCxnSpPr>
      <xdr:spPr>
        <a:xfrm>
          <a:off x="8903970" y="4951095"/>
          <a:ext cx="4876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204107</xdr:colOff>
      <xdr:row>11</xdr:row>
      <xdr:rowOff>1768929</xdr:rowOff>
    </xdr:from>
    <xdr:to>
      <xdr:col>6</xdr:col>
      <xdr:colOff>329212</xdr:colOff>
      <xdr:row>11</xdr:row>
      <xdr:rowOff>2252472</xdr:rowOff>
    </xdr:to>
    <xdr:pic>
      <xdr:nvPicPr>
        <xdr:cNvPr id="56" name="Рисунок 5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5365" y="5454650"/>
          <a:ext cx="725170" cy="483870"/>
        </a:xfrm>
        <a:prstGeom prst="rect">
          <a:avLst/>
        </a:prstGeom>
      </xdr:spPr>
    </xdr:pic>
    <xdr:clientData/>
  </xdr:twoCellAnchor>
  <xdr:twoCellAnchor editAs="oneCell">
    <xdr:from>
      <xdr:col>4</xdr:col>
      <xdr:colOff>898071</xdr:colOff>
      <xdr:row>12</xdr:row>
      <xdr:rowOff>884464</xdr:rowOff>
    </xdr:from>
    <xdr:to>
      <xdr:col>4</xdr:col>
      <xdr:colOff>1665433</xdr:colOff>
      <xdr:row>12</xdr:row>
      <xdr:rowOff>1368007</xdr:rowOff>
    </xdr:to>
    <xdr:pic>
      <xdr:nvPicPr>
        <xdr:cNvPr id="58" name="Рисунок 57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590" y="6979920"/>
          <a:ext cx="767080" cy="483870"/>
        </a:xfrm>
        <a:prstGeom prst="rect">
          <a:avLst/>
        </a:prstGeom>
      </xdr:spPr>
    </xdr:pic>
    <xdr:clientData/>
  </xdr:twoCellAnchor>
  <xdr:twoCellAnchor editAs="oneCell">
    <xdr:from>
      <xdr:col>4</xdr:col>
      <xdr:colOff>911677</xdr:colOff>
      <xdr:row>13</xdr:row>
      <xdr:rowOff>217715</xdr:rowOff>
    </xdr:from>
    <xdr:to>
      <xdr:col>4</xdr:col>
      <xdr:colOff>1679039</xdr:colOff>
      <xdr:row>13</xdr:row>
      <xdr:rowOff>701258</xdr:rowOff>
    </xdr:to>
    <xdr:pic>
      <xdr:nvPicPr>
        <xdr:cNvPr id="59" name="Рисунок 58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7925" y="8551545"/>
          <a:ext cx="767715" cy="483870"/>
        </a:xfrm>
        <a:prstGeom prst="rect">
          <a:avLst/>
        </a:prstGeom>
      </xdr:spPr>
    </xdr:pic>
    <xdr:clientData/>
  </xdr:twoCellAnchor>
  <xdr:twoCellAnchor>
    <xdr:from>
      <xdr:col>11</xdr:col>
      <xdr:colOff>30480</xdr:colOff>
      <xdr:row>11</xdr:row>
      <xdr:rowOff>13607</xdr:rowOff>
    </xdr:from>
    <xdr:to>
      <xdr:col>12</xdr:col>
      <xdr:colOff>680357</xdr:colOff>
      <xdr:row>11</xdr:row>
      <xdr:rowOff>1188720</xdr:rowOff>
    </xdr:to>
    <xdr:cxnSp>
      <xdr:nvCxnSpPr>
        <xdr:cNvPr id="71" name="Прямая со стрелкой 70"/>
        <xdr:cNvCxnSpPr/>
      </xdr:nvCxnSpPr>
      <xdr:spPr>
        <a:xfrm flipV="1">
          <a:off x="10718165" y="3699510"/>
          <a:ext cx="1212215" cy="117538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10886</xdr:colOff>
      <xdr:row>11</xdr:row>
      <xdr:rowOff>2383971</xdr:rowOff>
    </xdr:from>
    <xdr:to>
      <xdr:col>8</xdr:col>
      <xdr:colOff>32657</xdr:colOff>
      <xdr:row>12</xdr:row>
      <xdr:rowOff>1600201</xdr:rowOff>
    </xdr:to>
    <xdr:cxnSp>
      <xdr:nvCxnSpPr>
        <xdr:cNvPr id="51" name="Прямая со стрелкой 50"/>
        <xdr:cNvCxnSpPr/>
      </xdr:nvCxnSpPr>
      <xdr:spPr>
        <a:xfrm flipV="1">
          <a:off x="6706235" y="6069965"/>
          <a:ext cx="710565" cy="162623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1502229</xdr:colOff>
      <xdr:row>12</xdr:row>
      <xdr:rowOff>1</xdr:rowOff>
    </xdr:from>
    <xdr:to>
      <xdr:col>8</xdr:col>
      <xdr:colOff>1226819</xdr:colOff>
      <xdr:row>14</xdr:row>
      <xdr:rowOff>881743</xdr:rowOff>
    </xdr:to>
    <xdr:cxnSp>
      <xdr:nvCxnSpPr>
        <xdr:cNvPr id="54" name="Прямая со стрелкой 53"/>
        <xdr:cNvCxnSpPr/>
      </xdr:nvCxnSpPr>
      <xdr:spPr>
        <a:xfrm flipV="1">
          <a:off x="6695440" y="6096000"/>
          <a:ext cx="1915160" cy="536765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566057</xdr:colOff>
      <xdr:row>11</xdr:row>
      <xdr:rowOff>1524000</xdr:rowOff>
    </xdr:from>
    <xdr:to>
      <xdr:col>7</xdr:col>
      <xdr:colOff>81643</xdr:colOff>
      <xdr:row>11</xdr:row>
      <xdr:rowOff>2240466</xdr:rowOff>
    </xdr:to>
    <xdr:sp>
      <xdr:nvSpPr>
        <xdr:cNvPr id="65" name="Выноска-облако 28"/>
        <xdr:cNvSpPr/>
      </xdr:nvSpPr>
      <xdr:spPr>
        <a:xfrm>
          <a:off x="5787390" y="5210175"/>
          <a:ext cx="989330" cy="716280"/>
        </a:xfrm>
        <a:prstGeom prst="cloudCallou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1400" b="1">
              <a:ln>
                <a:noFill/>
              </a:ln>
            </a:rPr>
            <a:t>1,2,4</a:t>
          </a:r>
          <a:endParaRPr lang="ru-RU" sz="1400" b="1">
            <a:ln>
              <a:noFill/>
            </a:ln>
          </a:endParaRPr>
        </a:p>
      </xdr:txBody>
    </xdr:sp>
    <xdr:clientData/>
  </xdr:twoCellAnchor>
  <xdr:twoCellAnchor>
    <xdr:from>
      <xdr:col>10</xdr:col>
      <xdr:colOff>250370</xdr:colOff>
      <xdr:row>10</xdr:row>
      <xdr:rowOff>457200</xdr:rowOff>
    </xdr:from>
    <xdr:to>
      <xdr:col>10</xdr:col>
      <xdr:colOff>1279070</xdr:colOff>
      <xdr:row>10</xdr:row>
      <xdr:rowOff>1173666</xdr:rowOff>
    </xdr:to>
    <xdr:sp>
      <xdr:nvSpPr>
        <xdr:cNvPr id="67" name="Выноска-облако 28"/>
        <xdr:cNvSpPr/>
      </xdr:nvSpPr>
      <xdr:spPr>
        <a:xfrm>
          <a:off x="9641840" y="2771775"/>
          <a:ext cx="1028700" cy="716280"/>
        </a:xfrm>
        <a:prstGeom prst="cloudCallou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1400" b="1">
              <a:ln>
                <a:noFill/>
              </a:ln>
            </a:rPr>
            <a:t>3</a:t>
          </a:r>
          <a:endParaRPr lang="ru-RU" sz="1400" b="1">
            <a:ln>
              <a:noFill/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T24"/>
  <sheetViews>
    <sheetView tabSelected="1" zoomScale="70" zoomScaleNormal="70" workbookViewId="0">
      <pane xSplit="4" ySplit="9" topLeftCell="E12" activePane="bottomRight" state="frozen"/>
      <selection/>
      <selection pane="topRight"/>
      <selection pane="bottomLeft"/>
      <selection pane="bottomRight" activeCell="Y12" sqref="Y12"/>
    </sheetView>
  </sheetViews>
  <sheetFormatPr defaultColWidth="9.1047619047619" defaultRowHeight="15"/>
  <cols>
    <col min="1" max="1" width="3.66666666666667" style="1" customWidth="1"/>
    <col min="2" max="2" width="3.43809523809524" style="1" customWidth="1"/>
    <col min="3" max="3" width="30.1047619047619" style="1" customWidth="1"/>
    <col min="4" max="4" width="4.88571428571429" style="1" customWidth="1"/>
    <col min="5" max="5" width="27.2190476190476" style="1" customWidth="1"/>
    <col min="6" max="6" width="9" style="1" customWidth="1"/>
    <col min="7" max="7" width="22.1047619047619" style="1" customWidth="1"/>
    <col min="8" max="8" width="10.3333333333333" style="1" customWidth="1"/>
    <col min="9" max="9" width="22.1047619047619" style="1" customWidth="1"/>
    <col min="10" max="10" width="8" style="1" customWidth="1"/>
    <col min="11" max="11" width="19.4380952380952" style="1" customWidth="1"/>
    <col min="12" max="12" width="8.43809523809524" style="1" customWidth="1"/>
    <col min="13" max="13" width="46.552380952381" style="1" customWidth="1"/>
    <col min="14" max="16" width="17.6666666666667" style="1" customWidth="1"/>
    <col min="17" max="17" width="11.6666666666667" style="1" customWidth="1"/>
    <col min="18" max="18" width="12.4380952380952" style="1" customWidth="1"/>
    <col min="19" max="16384" width="9.1047619047619" style="1"/>
  </cols>
  <sheetData>
    <row r="1" ht="30.75" customHeight="1" spans="2:13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0.75" customHeight="1" spans="2:13">
      <c r="B2" s="3"/>
      <c r="C2" s="4" t="s">
        <v>1</v>
      </c>
      <c r="D2" s="4"/>
      <c r="E2" s="4"/>
      <c r="F2" s="5" t="s">
        <v>2</v>
      </c>
      <c r="G2" s="3"/>
      <c r="H2" s="3"/>
      <c r="I2" s="3"/>
      <c r="J2" s="3"/>
      <c r="K2" s="3"/>
      <c r="L2" s="3"/>
      <c r="M2" s="3"/>
    </row>
    <row r="3" customHeight="1" spans="1:16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60" t="str">
        <f>"Сумма, "&amp;F2</f>
        <v>Сумма, час</v>
      </c>
      <c r="O3" s="60" t="str">
        <f>"ВПП max, "&amp;F2</f>
        <v>ВПП max, час</v>
      </c>
      <c r="P3" s="60" t="str">
        <f>"ВПП min, "&amp;F2</f>
        <v>ВПП min, час</v>
      </c>
    </row>
    <row r="4" spans="1:16">
      <c r="A4" s="10" t="str">
        <f>"Время, "&amp;F2</f>
        <v>Время, час</v>
      </c>
      <c r="B4" s="11" t="str">
        <f>"Операции, "&amp;F2</f>
        <v>Операции, час</v>
      </c>
      <c r="C4" s="12"/>
      <c r="D4" s="13" t="s">
        <v>3</v>
      </c>
      <c r="E4" s="14">
        <v>1</v>
      </c>
      <c r="F4" s="14"/>
      <c r="G4" s="15">
        <v>0.5</v>
      </c>
      <c r="H4" s="15"/>
      <c r="I4" s="15">
        <v>3</v>
      </c>
      <c r="J4" s="61"/>
      <c r="K4" s="15">
        <v>2</v>
      </c>
      <c r="L4" s="61"/>
      <c r="M4" s="14">
        <v>1</v>
      </c>
      <c r="N4" s="62">
        <f t="shared" ref="N4:N9" si="0">SUM(E4:M4)</f>
        <v>7.5</v>
      </c>
      <c r="O4" s="62">
        <f>N4+N6+N8</f>
        <v>25.58</v>
      </c>
      <c r="P4" s="60">
        <f>N5+N7+N9</f>
        <v>8.723</v>
      </c>
    </row>
    <row r="5" spans="1:16">
      <c r="A5" s="16"/>
      <c r="B5" s="17"/>
      <c r="C5" s="18"/>
      <c r="D5" s="13" t="s">
        <v>4</v>
      </c>
      <c r="E5" s="14">
        <v>0.01</v>
      </c>
      <c r="F5" s="14"/>
      <c r="G5" s="15">
        <v>3</v>
      </c>
      <c r="H5" s="15"/>
      <c r="I5" s="15">
        <v>1.5</v>
      </c>
      <c r="J5" s="61"/>
      <c r="K5" s="15">
        <v>1</v>
      </c>
      <c r="L5" s="61"/>
      <c r="M5" s="14">
        <v>0.2</v>
      </c>
      <c r="N5" s="62">
        <f t="shared" si="0"/>
        <v>5.71</v>
      </c>
      <c r="O5" s="62"/>
      <c r="P5" s="60"/>
    </row>
    <row r="6" spans="1:18">
      <c r="A6" s="16"/>
      <c r="B6" s="19" t="str">
        <f>"Ожидания, "&amp;F2</f>
        <v>Ожидания, час</v>
      </c>
      <c r="C6" s="20"/>
      <c r="D6" s="21" t="s">
        <v>3</v>
      </c>
      <c r="E6" s="22">
        <v>6</v>
      </c>
      <c r="F6" s="22"/>
      <c r="G6" s="23">
        <v>6</v>
      </c>
      <c r="H6" s="23"/>
      <c r="I6" s="23"/>
      <c r="J6" s="23"/>
      <c r="K6" s="23"/>
      <c r="L6" s="23"/>
      <c r="M6" s="22">
        <v>6</v>
      </c>
      <c r="N6" s="62">
        <f t="shared" si="0"/>
        <v>18</v>
      </c>
      <c r="O6" s="62"/>
      <c r="P6" s="60"/>
      <c r="Q6" s="77"/>
      <c r="R6" s="78"/>
    </row>
    <row r="7" spans="1:18">
      <c r="A7" s="16"/>
      <c r="B7" s="24"/>
      <c r="C7" s="25"/>
      <c r="D7" s="21" t="s">
        <v>4</v>
      </c>
      <c r="E7" s="22">
        <v>1</v>
      </c>
      <c r="F7" s="22"/>
      <c r="G7" s="23">
        <v>1</v>
      </c>
      <c r="H7" s="23"/>
      <c r="I7" s="23"/>
      <c r="J7" s="23"/>
      <c r="K7" s="23"/>
      <c r="L7" s="23"/>
      <c r="M7" s="22">
        <v>1</v>
      </c>
      <c r="N7" s="62">
        <f t="shared" si="0"/>
        <v>3</v>
      </c>
      <c r="O7" s="62"/>
      <c r="P7" s="60"/>
      <c r="Q7" s="77"/>
      <c r="R7" s="78"/>
    </row>
    <row r="8" spans="1:18">
      <c r="A8" s="16"/>
      <c r="B8" s="26" t="str">
        <f>"Перемещения, "&amp;F2</f>
        <v>Перемещения, час</v>
      </c>
      <c r="C8" s="27"/>
      <c r="D8" s="28" t="s">
        <v>3</v>
      </c>
      <c r="E8" s="29"/>
      <c r="F8" s="30">
        <v>0.02</v>
      </c>
      <c r="G8" s="29"/>
      <c r="H8" s="30">
        <v>0.02</v>
      </c>
      <c r="I8" s="30"/>
      <c r="J8" s="30">
        <v>0.02</v>
      </c>
      <c r="K8" s="30"/>
      <c r="L8" s="30">
        <v>0.02</v>
      </c>
      <c r="M8" s="30"/>
      <c r="N8" s="62">
        <f t="shared" si="0"/>
        <v>0.08</v>
      </c>
      <c r="O8" s="62"/>
      <c r="P8" s="60"/>
      <c r="Q8" s="77"/>
      <c r="R8" s="78"/>
    </row>
    <row r="9" spans="1:18">
      <c r="A9" s="31"/>
      <c r="B9" s="32"/>
      <c r="C9" s="33"/>
      <c r="D9" s="28" t="s">
        <v>4</v>
      </c>
      <c r="E9" s="34"/>
      <c r="F9" s="30">
        <v>0.001</v>
      </c>
      <c r="G9" s="29"/>
      <c r="H9" s="30">
        <v>0.001</v>
      </c>
      <c r="I9" s="30"/>
      <c r="J9" s="30">
        <v>0.001</v>
      </c>
      <c r="K9" s="63"/>
      <c r="L9" s="30">
        <v>0.01</v>
      </c>
      <c r="M9" s="30"/>
      <c r="N9" s="62">
        <f t="shared" si="0"/>
        <v>0.013</v>
      </c>
      <c r="O9" s="62"/>
      <c r="P9" s="60"/>
      <c r="Q9" s="77"/>
      <c r="R9" s="78"/>
    </row>
    <row r="10" s="1" customFormat="1" ht="15.75" spans="1:18">
      <c r="A10" s="16"/>
      <c r="B10" s="32"/>
      <c r="C10" s="35"/>
      <c r="D10" s="36"/>
      <c r="E10" s="37"/>
      <c r="F10" s="38"/>
      <c r="G10" s="39"/>
      <c r="H10" s="39"/>
      <c r="I10" s="38"/>
      <c r="J10" s="64"/>
      <c r="K10" s="64"/>
      <c r="L10" s="64"/>
      <c r="M10" s="64"/>
      <c r="N10" s="65"/>
      <c r="O10" s="65"/>
      <c r="P10" s="66"/>
      <c r="Q10" s="77"/>
      <c r="R10" s="78"/>
    </row>
    <row r="11" s="1" customFormat="1" ht="108" customHeight="1" spans="1:18">
      <c r="A11" s="16"/>
      <c r="B11" s="32"/>
      <c r="C11" s="35" t="s">
        <v>5</v>
      </c>
      <c r="D11" s="36"/>
      <c r="E11" s="40" t="s">
        <v>6</v>
      </c>
      <c r="F11" s="38"/>
      <c r="G11" s="39"/>
      <c r="H11" s="39"/>
      <c r="I11" s="38"/>
      <c r="J11" s="64"/>
      <c r="K11" s="64"/>
      <c r="L11" s="64"/>
      <c r="M11" s="67" t="s">
        <v>7</v>
      </c>
      <c r="N11" s="65"/>
      <c r="O11" s="65"/>
      <c r="P11" s="66"/>
      <c r="Q11" s="77"/>
      <c r="R11" s="78"/>
    </row>
    <row r="12" s="2" customFormat="1" ht="189.75" customHeight="1" spans="1:20">
      <c r="A12" s="41" t="s">
        <v>8</v>
      </c>
      <c r="B12" s="42">
        <v>1</v>
      </c>
      <c r="C12" s="43" t="s">
        <v>9</v>
      </c>
      <c r="D12" s="44"/>
      <c r="E12" s="45"/>
      <c r="F12" s="46"/>
      <c r="G12" s="46"/>
      <c r="H12" s="46"/>
      <c r="I12" s="46" t="s">
        <v>10</v>
      </c>
      <c r="J12" s="51"/>
      <c r="K12" s="51" t="s">
        <v>11</v>
      </c>
      <c r="L12" s="51"/>
      <c r="M12" s="68"/>
      <c r="P12" s="69"/>
      <c r="Q12" s="69"/>
      <c r="R12" s="69"/>
      <c r="S12" s="69"/>
      <c r="T12" s="69"/>
    </row>
    <row r="13" s="2" customFormat="1" ht="176.25" customHeight="1" spans="1:16">
      <c r="A13" s="47"/>
      <c r="B13" s="48">
        <v>2</v>
      </c>
      <c r="C13" s="43" t="s">
        <v>12</v>
      </c>
      <c r="D13" s="49"/>
      <c r="E13" s="50"/>
      <c r="F13" s="51"/>
      <c r="G13" s="52" t="s">
        <v>13</v>
      </c>
      <c r="H13" s="51"/>
      <c r="I13" s="51"/>
      <c r="J13" s="51"/>
      <c r="K13" s="51"/>
      <c r="L13" s="51"/>
      <c r="M13" s="51"/>
      <c r="N13" s="70"/>
      <c r="O13" s="70"/>
      <c r="P13" s="70"/>
    </row>
    <row r="14" s="2" customFormat="1" ht="177" customHeight="1" spans="1:17">
      <c r="A14" s="47"/>
      <c r="B14" s="42">
        <v>3</v>
      </c>
      <c r="C14" s="43" t="s">
        <v>14</v>
      </c>
      <c r="D14" s="49"/>
      <c r="E14" s="50"/>
      <c r="F14" s="51"/>
      <c r="G14" s="52" t="s">
        <v>15</v>
      </c>
      <c r="H14" s="53"/>
      <c r="I14" s="51"/>
      <c r="J14" s="51"/>
      <c r="K14" s="71"/>
      <c r="L14" s="51"/>
      <c r="M14" s="51"/>
      <c r="P14" s="72">
        <f>O4/8</f>
        <v>3.1975</v>
      </c>
      <c r="Q14" s="79" t="s">
        <v>16</v>
      </c>
    </row>
    <row r="15" s="2" customFormat="1" ht="120" customHeight="1" spans="1:16">
      <c r="A15" s="47"/>
      <c r="B15" s="42">
        <v>4</v>
      </c>
      <c r="C15" s="43" t="s">
        <v>17</v>
      </c>
      <c r="D15" s="49"/>
      <c r="E15" s="50"/>
      <c r="F15" s="51"/>
      <c r="G15" s="52" t="s">
        <v>18</v>
      </c>
      <c r="H15" s="51"/>
      <c r="I15" s="51"/>
      <c r="J15" s="51"/>
      <c r="K15" s="73"/>
      <c r="L15" s="51"/>
      <c r="M15" s="74"/>
      <c r="N15" s="70"/>
      <c r="O15" s="70"/>
      <c r="P15" s="70"/>
    </row>
    <row r="16" s="2" customFormat="1" ht="94.5" customHeight="1" spans="1:13">
      <c r="A16" s="47"/>
      <c r="B16" s="48">
        <v>5</v>
      </c>
      <c r="C16" s="43"/>
      <c r="D16" s="49"/>
      <c r="E16" s="50"/>
      <c r="F16" s="51"/>
      <c r="G16" s="51"/>
      <c r="H16" s="51"/>
      <c r="I16" s="51"/>
      <c r="J16" s="51"/>
      <c r="K16" s="52"/>
      <c r="L16" s="51"/>
      <c r="M16" s="75"/>
    </row>
    <row r="17" ht="15.75"/>
    <row r="18" customHeight="1" spans="2:13">
      <c r="B18" s="54" t="s">
        <v>19</v>
      </c>
      <c r="C18" s="54" t="s">
        <v>20</v>
      </c>
      <c r="D18" s="54"/>
      <c r="E18" s="54"/>
      <c r="F18" s="54"/>
      <c r="G18" s="54"/>
      <c r="H18" s="54"/>
      <c r="I18" s="76"/>
      <c r="J18" s="76"/>
      <c r="K18" s="76"/>
      <c r="L18" s="76"/>
      <c r="M18" s="76"/>
    </row>
    <row r="19" s="1" customFormat="1" customHeight="1" spans="2:13">
      <c r="B19" s="54">
        <v>1</v>
      </c>
      <c r="C19" s="55" t="s">
        <v>21</v>
      </c>
      <c r="D19" s="56"/>
      <c r="E19" s="56"/>
      <c r="F19" s="56"/>
      <c r="G19" s="56"/>
      <c r="H19" s="56"/>
      <c r="I19" s="76"/>
      <c r="J19" s="76"/>
      <c r="K19" s="76"/>
      <c r="L19" s="76"/>
      <c r="M19" s="76"/>
    </row>
    <row r="20" s="1" customFormat="1" customHeight="1" spans="2:13">
      <c r="B20" s="54">
        <v>2</v>
      </c>
      <c r="C20" s="57" t="s">
        <v>22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="1" customFormat="1" customHeight="1" spans="2:13">
      <c r="B21" s="54">
        <v>3</v>
      </c>
      <c r="C21" s="57" t="s">
        <v>23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customHeight="1" spans="2:13">
      <c r="B22" s="54">
        <v>4</v>
      </c>
      <c r="C22" s="55" t="s">
        <v>24</v>
      </c>
      <c r="D22" s="56"/>
      <c r="E22" s="56"/>
      <c r="F22" s="56"/>
      <c r="G22" s="56"/>
      <c r="H22" s="56"/>
      <c r="I22" s="76"/>
      <c r="J22" s="76"/>
      <c r="K22" s="76"/>
      <c r="L22" s="76"/>
      <c r="M22" s="76"/>
    </row>
    <row r="23" ht="15.75" spans="2:13">
      <c r="B23" s="54">
        <v>5</v>
      </c>
      <c r="C23" s="55"/>
      <c r="D23" s="56"/>
      <c r="E23" s="56"/>
      <c r="F23" s="56"/>
      <c r="G23" s="56"/>
      <c r="H23" s="56"/>
      <c r="I23" s="76"/>
      <c r="J23" s="76"/>
      <c r="K23" s="76"/>
      <c r="L23" s="76"/>
      <c r="M23" s="76"/>
    </row>
    <row r="24" ht="15.75" spans="2:13">
      <c r="B24" s="54">
        <v>6</v>
      </c>
      <c r="C24" s="55"/>
      <c r="D24" s="59"/>
      <c r="E24" s="59"/>
      <c r="F24" s="59"/>
      <c r="G24" s="59"/>
      <c r="H24" s="59"/>
      <c r="I24" s="59"/>
      <c r="J24" s="59"/>
      <c r="K24" s="59"/>
      <c r="L24" s="59"/>
      <c r="M24" s="59"/>
    </row>
  </sheetData>
  <sheetProtection formatCells="0" formatColumns="0" formatRows="0"/>
  <mergeCells count="22">
    <mergeCell ref="B1:M1"/>
    <mergeCell ref="C2:E2"/>
    <mergeCell ref="A3:D3"/>
    <mergeCell ref="C12:D12"/>
    <mergeCell ref="C13:D13"/>
    <mergeCell ref="C14:D14"/>
    <mergeCell ref="C15:D15"/>
    <mergeCell ref="C16:D16"/>
    <mergeCell ref="C18:M18"/>
    <mergeCell ref="C19:M19"/>
    <mergeCell ref="C20:M20"/>
    <mergeCell ref="C21:M21"/>
    <mergeCell ref="C22:M22"/>
    <mergeCell ref="C23:M23"/>
    <mergeCell ref="C24:M24"/>
    <mergeCell ref="A4:A9"/>
    <mergeCell ref="A12:A16"/>
    <mergeCell ref="O4:O9"/>
    <mergeCell ref="P4:P9"/>
    <mergeCell ref="B4:C5"/>
    <mergeCell ref="B8:C9"/>
    <mergeCell ref="B6:C7"/>
  </mergeCells>
  <conditionalFormatting sqref="G14">
    <cfRule type="notContainsBlanks" dxfId="0" priority="6">
      <formula>LEN(TRIM(G14))&gt;0</formula>
    </cfRule>
    <cfRule type="expression" dxfId="1" priority="5">
      <formula>MOD(ROW($B14),2)=0</formula>
    </cfRule>
  </conditionalFormatting>
  <conditionalFormatting sqref="G15">
    <cfRule type="notContainsBlanks" dxfId="0" priority="4">
      <formula>LEN(TRIM(G15))&gt;0</formula>
    </cfRule>
    <cfRule type="expression" dxfId="1" priority="3">
      <formula>MOD(ROW($B15),2)=0</formula>
    </cfRule>
  </conditionalFormatting>
  <conditionalFormatting sqref="B14:B15;I12:M13;C13:F16;I16:L16;H15;G13:H13;L15;I14:J15;L14:M14;B12:H12">
    <cfRule type="expression" dxfId="1" priority="8">
      <formula>MOD(ROW($B12),2)=0</formula>
    </cfRule>
  </conditionalFormatting>
  <conditionalFormatting sqref="E12:F16;I16:L16;H15;G12:M13;L15;I14:J15;L14:M14">
    <cfRule type="notContainsBlanks" dxfId="0" priority="9">
      <formula>LEN(TRIM(E12))&gt;0</formula>
    </cfRule>
  </conditionalFormatting>
  <pageMargins left="0.708661417322835" right="0.708661417322835" top="0.748031496062992" bottom="0.748031496062992" header="0.31496062992126" footer="0.31496062992126"/>
  <pageSetup paperSize="9" scale="58" fitToWidth="3" fitToHeight="2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Текущее состояние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Лариса</cp:lastModifiedBy>
  <dcterms:created xsi:type="dcterms:W3CDTF">2020-03-13T09:33:00Z</dcterms:created>
  <cp:lastPrinted>2022-10-05T12:03:00Z</cp:lastPrinted>
  <dcterms:modified xsi:type="dcterms:W3CDTF">2024-10-04T06:20:59Z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E64D637CAB524220B3C8125756F57E53_12</vt:lpwstr>
  </property>
  <property fmtid="{D5CDD505-2E9C-101B-9397-08002B2CF9AE}" pid="3" name="KSOProductBuildVer">
    <vt:lpwstr>1049-12.2.0.18283</vt:lpwstr>
  </property>
</Properties>
</file>