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320" windowHeight="7695"/>
  </bookViews>
  <sheets>
    <sheet name="Текущее состояние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4" i="1"/>
  <c r="Q4" i="1" l="1"/>
  <c r="R12" i="1" s="1"/>
  <c r="R4" i="1"/>
  <c r="B4" i="1"/>
  <c r="A4" i="1" l="1"/>
  <c r="R3" i="1"/>
  <c r="Q3" i="1"/>
  <c r="P3" i="1"/>
  <c r="B8" i="1"/>
  <c r="B6" i="1"/>
</calcChain>
</file>

<file path=xl/sharedStrings.xml><?xml version="1.0" encoding="utf-8"?>
<sst xmlns="http://schemas.openxmlformats.org/spreadsheetml/2006/main" count="35" uniqueCount="31">
  <si>
    <t>Единица измерений:</t>
  </si>
  <si>
    <t>час</t>
  </si>
  <si>
    <t>max</t>
  </si>
  <si>
    <t>min</t>
  </si>
  <si>
    <t>Участники процесса</t>
  </si>
  <si>
    <t>№</t>
  </si>
  <si>
    <t>Директор</t>
  </si>
  <si>
    <t>количество дней</t>
  </si>
  <si>
    <t>Заместитель директора по учебно-методической работе</t>
  </si>
  <si>
    <t>Методист образовательного учреждения (Крахмалева,14)</t>
  </si>
  <si>
    <t xml:space="preserve">Методист образовательного учреждения(Строителей,24) </t>
  </si>
  <si>
    <t>Методист образовательного учреждения (Филиал)</t>
  </si>
  <si>
    <t>Руководители ЦМК</t>
  </si>
  <si>
    <t>Распоряжение директора о предоставлении необходимой оперативной  информации</t>
  </si>
  <si>
    <t>Карта целевого состояния процесса "Оптимизация процесса  сбора оперативной информации в БПОУ "Троицкий технологический техникум"</t>
  </si>
  <si>
    <t>Наименование решений</t>
  </si>
  <si>
    <t>Создание электронной формы сбора оперативной информации в Яндекс таблице</t>
  </si>
  <si>
    <t>Анализ форм отчетности в Яндек форме</t>
  </si>
  <si>
    <t>Подготовка запрашивоемой оперативной информации  согласно единой электронной  базы о деятельности педагоговв   формы min 30 мин  max 1</t>
  </si>
  <si>
    <t>Заполнение Яндекс формы согласно запрашивоемой  необходимой  оперативной информации на площадки Строителей,21 min 20 мин. max 40 мин.</t>
  </si>
  <si>
    <t>Заполнение Яндекс формы согласно запрашивоемой  необходимой  оперативной информации на площадки Крахмалева,14 min 20 мин. max 40 мин.</t>
  </si>
  <si>
    <t>Заполнение Яндекс формы согласно запрашивоемой  необходимой  оперативной информации на площадки в филиале  min 20 мин. max 40мин.</t>
  </si>
  <si>
    <t>Разработка единой   базы информации о деятельности педагогических работников техникума.</t>
  </si>
  <si>
    <t>Организация  обучения руководителей ЦМК, методистов по работе в Яндекс таблице</t>
  </si>
  <si>
    <t xml:space="preserve"> Утверждение  директором сводной формы( Яндек таблица) запроса о предоставлении необходимой информации</t>
  </si>
  <si>
    <t>Наполнение Единой формы на Яндекс форме запросов о предоставлении необходимой информации ГБПОУ "Троицкий технологический техникум"min 10 мин.max 20 мин</t>
  </si>
  <si>
    <t>Проверка доставерности представленной информации  в Яндекс форме согласно Единой базы данных о деятельности педагогических работников  ( дипломы лауреатов конкурсов различной направленности,сертификаты участников научно-практических конференций ,семинары.Подтверждающие документы о публикациях,участие в различных мероприятия в том числе  в ОМО,мониторинги различной направленности).min 15 мин. max 30 мин.</t>
  </si>
  <si>
    <t>Проверказаполненной   сводной   формы на Яндекс форме  запросов о предоставлении необходимой информации ГБПОУ "Троицкий технологический техникум". Передача директору   min 15мин. max 20мин.</t>
  </si>
  <si>
    <t>Работа  в Яндек форме</t>
  </si>
  <si>
    <t>5.</t>
  </si>
  <si>
    <t>Контроль  по выполнению сбора  оперативной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</si>
</sst>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6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textRotation="90" wrapText="1"/>
      <protection locked="0"/>
    </xf>
    <xf numFmtId="0" fontId="0" fillId="7" borderId="2" xfId="0" applyFont="1" applyFill="1" applyBorder="1" applyAlignment="1" applyProtection="1">
      <alignment horizontal="center" vertical="center" wrapText="1"/>
    </xf>
    <xf numFmtId="0" fontId="0" fillId="7" borderId="11" xfId="0" applyFont="1" applyFill="1" applyBorder="1" applyAlignment="1" applyProtection="1">
      <alignment horizontal="center" vertical="center" wrapText="1"/>
    </xf>
    <xf numFmtId="0" fontId="0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7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14" xfId="0" applyFont="1" applyFill="1" applyBorder="1" applyAlignment="1" applyProtection="1">
      <alignment horizontal="center" vertical="center" textRotation="90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7" xfId="0" applyFont="1" applyFill="1" applyBorder="1" applyAlignment="1" applyProtection="1">
      <alignment horizontal="center" vertical="center" wrapText="1"/>
    </xf>
    <xf numFmtId="0" fontId="0" fillId="4" borderId="8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center" vertical="center" textRotation="90" wrapText="1"/>
      <protection locked="0"/>
    </xf>
    <xf numFmtId="0" fontId="2" fillId="0" borderId="14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0" fillId="5" borderId="7" xfId="0" applyFont="1" applyFill="1" applyBorder="1" applyAlignment="1" applyProtection="1">
      <alignment horizontal="center" vertical="center" wrapText="1"/>
    </xf>
    <xf numFmtId="0" fontId="0" fillId="5" borderId="8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darkHorizontal">
          <fgColor rgb="FFE1F5FF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7"/>
    </tableStyle>
  </tableStyles>
  <colors>
    <mruColors>
      <color rgb="FFE1FEFF"/>
      <color rgb="FFE1F5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506018</xdr:rowOff>
    </xdr:from>
    <xdr:to>
      <xdr:col>6</xdr:col>
      <xdr:colOff>0</xdr:colOff>
      <xdr:row>12</xdr:row>
      <xdr:rowOff>664953</xdr:rowOff>
    </xdr:to>
    <xdr:cxnSp macro="">
      <xdr:nvCxnSpPr>
        <xdr:cNvPr id="30" name="Прямая со стрелкой 29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>
          <a:off x="4115519" y="2680593"/>
          <a:ext cx="611038" cy="80485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10</xdr:row>
      <xdr:rowOff>993322</xdr:rowOff>
    </xdr:from>
    <xdr:to>
      <xdr:col>8</xdr:col>
      <xdr:colOff>0</xdr:colOff>
      <xdr:row>12</xdr:row>
      <xdr:rowOff>666751</xdr:rowOff>
    </xdr:to>
    <xdr:cxnSp macro="">
      <xdr:nvCxnSpPr>
        <xdr:cNvPr id="44" name="Прямая со стрелкой 43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6220732" y="4272643"/>
          <a:ext cx="528411" cy="64089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857250</xdr:rowOff>
    </xdr:from>
    <xdr:to>
      <xdr:col>8</xdr:col>
      <xdr:colOff>0</xdr:colOff>
      <xdr:row>14</xdr:row>
      <xdr:rowOff>571501</xdr:rowOff>
    </xdr:to>
    <xdr:cxnSp macro="">
      <xdr:nvCxnSpPr>
        <xdr:cNvPr id="48" name="Прямая со стрелкой 47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6175375" y="8620125"/>
          <a:ext cx="539750" cy="44132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-1</xdr:colOff>
      <xdr:row>11</xdr:row>
      <xdr:rowOff>0</xdr:rowOff>
    </xdr:from>
    <xdr:to>
      <xdr:col>8</xdr:col>
      <xdr:colOff>0</xdr:colOff>
      <xdr:row>13</xdr:row>
      <xdr:rowOff>386955</xdr:rowOff>
    </xdr:to>
    <xdr:cxnSp macro="">
      <xdr:nvCxnSpPr>
        <xdr:cNvPr id="59" name="Прямая со стрелкой 58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6200235" y="6541698"/>
          <a:ext cx="539152" cy="523931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10</xdr:row>
      <xdr:rowOff>938893</xdr:rowOff>
    </xdr:from>
    <xdr:to>
      <xdr:col>10</xdr:col>
      <xdr:colOff>0</xdr:colOff>
      <xdr:row>12</xdr:row>
      <xdr:rowOff>619124</xdr:rowOff>
    </xdr:to>
    <xdr:cxnSp macro="">
      <xdr:nvCxnSpPr>
        <xdr:cNvPr id="108" name="Прямая со стрелкой 107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>
          <a:off x="12464143" y="4218214"/>
          <a:ext cx="625928" cy="64157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11906</xdr:colOff>
      <xdr:row>10</xdr:row>
      <xdr:rowOff>1009650</xdr:rowOff>
    </xdr:from>
    <xdr:to>
      <xdr:col>12</xdr:col>
      <xdr:colOff>0</xdr:colOff>
      <xdr:row>12</xdr:row>
      <xdr:rowOff>583408</xdr:rowOff>
    </xdr:to>
    <xdr:cxnSp macro="">
      <xdr:nvCxnSpPr>
        <xdr:cNvPr id="111" name="Прямая со стрелкой 110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15537656" y="4305300"/>
          <a:ext cx="635794" cy="63174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</xdr:row>
      <xdr:rowOff>309562</xdr:rowOff>
    </xdr:from>
    <xdr:to>
      <xdr:col>14</xdr:col>
      <xdr:colOff>11906</xdr:colOff>
      <xdr:row>10</xdr:row>
      <xdr:rowOff>619125</xdr:rowOff>
    </xdr:to>
    <xdr:cxnSp macro="">
      <xdr:nvCxnSpPr>
        <xdr:cNvPr id="114" name="Прямая со стрелкой 113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14751844" y="2428875"/>
          <a:ext cx="678656" cy="14644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1276350</xdr:colOff>
      <xdr:row>9</xdr:row>
      <xdr:rowOff>533400</xdr:rowOff>
    </xdr:from>
    <xdr:to>
      <xdr:col>15</xdr:col>
      <xdr:colOff>0</xdr:colOff>
      <xdr:row>15</xdr:row>
      <xdr:rowOff>0</xdr:rowOff>
    </xdr:to>
    <xdr:cxnSp macro="">
      <xdr:nvCxnSpPr>
        <xdr:cNvPr id="117" name="Прямая со стрелкой 116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>
          <a:off x="19888200" y="2667000"/>
          <a:ext cx="685800" cy="1158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2347193</xdr:colOff>
      <xdr:row>11</xdr:row>
      <xdr:rowOff>0</xdr:rowOff>
    </xdr:from>
    <xdr:to>
      <xdr:col>10</xdr:col>
      <xdr:colOff>37425</xdr:colOff>
      <xdr:row>11</xdr:row>
      <xdr:rowOff>483543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xmlns="" id="{9326BB4E-C802-477A-B4B4-74FCF039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6479" y="7120884"/>
          <a:ext cx="711016" cy="483543"/>
        </a:xfrm>
        <a:prstGeom prst="rect">
          <a:avLst/>
        </a:prstGeom>
      </xdr:spPr>
    </xdr:pic>
    <xdr:clientData/>
  </xdr:twoCellAnchor>
  <xdr:twoCellAnchor editAs="oneCell">
    <xdr:from>
      <xdr:col>10</xdr:col>
      <xdr:colOff>2382089</xdr:colOff>
      <xdr:row>11</xdr:row>
      <xdr:rowOff>0</xdr:rowOff>
    </xdr:from>
    <xdr:to>
      <xdr:col>11</xdr:col>
      <xdr:colOff>252939</xdr:colOff>
      <xdr:row>11</xdr:row>
      <xdr:rowOff>483543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xmlns="" id="{9326BB4E-C802-477A-B4B4-74FCF039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7524" y="7273063"/>
          <a:ext cx="712061" cy="483543"/>
        </a:xfrm>
        <a:prstGeom prst="rect">
          <a:avLst/>
        </a:prstGeom>
      </xdr:spPr>
    </xdr:pic>
    <xdr:clientData/>
  </xdr:twoCellAnchor>
  <xdr:twoCellAnchor>
    <xdr:from>
      <xdr:col>5</xdr:col>
      <xdr:colOff>14881</xdr:colOff>
      <xdr:row>9</xdr:row>
      <xdr:rowOff>476249</xdr:rowOff>
    </xdr:from>
    <xdr:to>
      <xdr:col>6</xdr:col>
      <xdr:colOff>0</xdr:colOff>
      <xdr:row>14</xdr:row>
      <xdr:rowOff>611038</xdr:rowOff>
    </xdr:to>
    <xdr:cxnSp macro="">
      <xdr:nvCxnSpPr>
        <xdr:cNvPr id="55" name="Прямая со стрелкой 54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>
          <a:off x="4130400" y="2650824"/>
          <a:ext cx="596157" cy="1045054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14882</xdr:colOff>
      <xdr:row>9</xdr:row>
      <xdr:rowOff>506018</xdr:rowOff>
    </xdr:from>
    <xdr:to>
      <xdr:col>5</xdr:col>
      <xdr:colOff>593066</xdr:colOff>
      <xdr:row>13</xdr:row>
      <xdr:rowOff>557122</xdr:rowOff>
    </xdr:to>
    <xdr:cxnSp macro="">
      <xdr:nvCxnSpPr>
        <xdr:cNvPr id="58" name="Прямая со стрелкой 57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>
          <a:off x="4130401" y="2680593"/>
          <a:ext cx="578184" cy="92705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1244315</xdr:colOff>
      <xdr:row>11</xdr:row>
      <xdr:rowOff>0</xdr:rowOff>
    </xdr:from>
    <xdr:to>
      <xdr:col>6</xdr:col>
      <xdr:colOff>63134</xdr:colOff>
      <xdr:row>11</xdr:row>
      <xdr:rowOff>483543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xmlns="" id="{9326BB4E-C802-477A-B4B4-74FCF039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5872" y="7241021"/>
          <a:ext cx="723819" cy="483543"/>
        </a:xfrm>
        <a:prstGeom prst="rect">
          <a:avLst/>
        </a:prstGeom>
      </xdr:spPr>
    </xdr:pic>
    <xdr:clientData/>
  </xdr:twoCellAnchor>
  <xdr:oneCellAnchor>
    <xdr:from>
      <xdr:col>6</xdr:col>
      <xdr:colOff>1401535</xdr:colOff>
      <xdr:row>11</xdr:row>
      <xdr:rowOff>391142</xdr:rowOff>
    </xdr:from>
    <xdr:ext cx="412620" cy="606663"/>
    <xdr:pic>
      <xdr:nvPicPr>
        <xdr:cNvPr id="46" name="Рисунок 45">
          <a:extLst>
            <a:ext uri="{FF2B5EF4-FFF2-40B4-BE49-F238E27FC236}">
              <a16:creationId xmlns:a16="http://schemas.microsoft.com/office/drawing/2014/main" xmlns="" id="{BD654296-D810-4914-A6FB-5A524E8E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4" y="5738749"/>
          <a:ext cx="412620" cy="606663"/>
        </a:xfrm>
        <a:prstGeom prst="rect">
          <a:avLst/>
        </a:prstGeom>
      </xdr:spPr>
    </xdr:pic>
    <xdr:clientData/>
  </xdr:oneCellAnchor>
  <xdr:oneCellAnchor>
    <xdr:from>
      <xdr:col>7</xdr:col>
      <xdr:colOff>138907</xdr:colOff>
      <xdr:row>12</xdr:row>
      <xdr:rowOff>218282</xdr:rowOff>
    </xdr:from>
    <xdr:ext cx="382292" cy="562073"/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BD654296-D810-4914-A6FB-5A524E8E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0313" y="10437813"/>
          <a:ext cx="382292" cy="562073"/>
        </a:xfrm>
        <a:prstGeom prst="rect">
          <a:avLst/>
        </a:prstGeom>
      </xdr:spPr>
    </xdr:pic>
    <xdr:clientData/>
  </xdr:oneCellAnchor>
  <xdr:oneCellAnchor>
    <xdr:from>
      <xdr:col>7</xdr:col>
      <xdr:colOff>39688</xdr:colOff>
      <xdr:row>11</xdr:row>
      <xdr:rowOff>1389063</xdr:rowOff>
    </xdr:from>
    <xdr:ext cx="382292" cy="562073"/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BD654296-D810-4914-A6FB-5A524E8E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094" y="9366251"/>
          <a:ext cx="382292" cy="562073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9</xdr:row>
      <xdr:rowOff>309562</xdr:rowOff>
    </xdr:from>
    <xdr:to>
      <xdr:col>15</xdr:col>
      <xdr:colOff>11906</xdr:colOff>
      <xdr:row>10</xdr:row>
      <xdr:rowOff>619125</xdr:rowOff>
    </xdr:to>
    <xdr:cxnSp macro="">
      <xdr:nvCxnSpPr>
        <xdr:cNvPr id="61" name="Прямая со стрелкой 60">
          <a:extLst>
            <a:ext uri="{FF2B5EF4-FFF2-40B4-BE49-F238E27FC236}">
              <a16:creationId xmlns:a16="http://schemas.microsoft.com/office/drawing/2014/main" xmlns="" id="{8DD6B94A-92EA-461D-A6B5-51B9B1498301}"/>
            </a:ext>
          </a:extLst>
        </xdr:cNvPr>
        <xdr:cNvCxnSpPr/>
      </xdr:nvCxnSpPr>
      <xdr:spPr>
        <a:xfrm flipV="1">
          <a:off x="18696214" y="2432276"/>
          <a:ext cx="678656" cy="11259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21044</xdr:colOff>
      <xdr:row>9</xdr:row>
      <xdr:rowOff>557881</xdr:rowOff>
    </xdr:from>
    <xdr:to>
      <xdr:col>6</xdr:col>
      <xdr:colOff>13607</xdr:colOff>
      <xdr:row>10</xdr:row>
      <xdr:rowOff>2095500</xdr:rowOff>
    </xdr:to>
    <xdr:cxnSp macro="">
      <xdr:nvCxnSpPr>
        <xdr:cNvPr id="31" name="Прямая со стрелкой 30"/>
        <xdr:cNvCxnSpPr/>
      </xdr:nvCxnSpPr>
      <xdr:spPr>
        <a:xfrm>
          <a:off x="4130401" y="2680595"/>
          <a:ext cx="604885" cy="235404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295564</xdr:colOff>
      <xdr:row>10</xdr:row>
      <xdr:rowOff>122464</xdr:rowOff>
    </xdr:from>
    <xdr:to>
      <xdr:col>6</xdr:col>
      <xdr:colOff>755089</xdr:colOff>
      <xdr:row>10</xdr:row>
      <xdr:rowOff>739281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4921" y="3061607"/>
          <a:ext cx="1071847" cy="61681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640135</xdr:colOff>
      <xdr:row>10</xdr:row>
      <xdr:rowOff>384081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5536" y="2939143"/>
          <a:ext cx="640135" cy="38408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640135</xdr:colOff>
      <xdr:row>12</xdr:row>
      <xdr:rowOff>384081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56321" y="7592786"/>
          <a:ext cx="640135" cy="38408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966107</xdr:colOff>
      <xdr:row>10</xdr:row>
      <xdr:rowOff>557893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9750" y="2939143"/>
          <a:ext cx="966107" cy="557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3"/>
  <sheetViews>
    <sheetView tabSelected="1" zoomScale="50" zoomScaleNormal="50" workbookViewId="0">
      <pane xSplit="4" ySplit="9" topLeftCell="E10" activePane="bottomRight" state="frozen"/>
      <selection pane="topRight" activeCell="F1" sqref="F1"/>
      <selection pane="bottomLeft" activeCell="A12" sqref="A12"/>
      <selection pane="bottomRight" activeCell="B1" sqref="B1:O1"/>
    </sheetView>
  </sheetViews>
  <sheetFormatPr defaultRowHeight="15" x14ac:dyDescent="0.25"/>
  <cols>
    <col min="1" max="1" width="3.7109375" style="1" customWidth="1"/>
    <col min="2" max="2" width="3.42578125" style="1" bestFit="1" customWidth="1"/>
    <col min="3" max="3" width="30.140625" style="1" customWidth="1"/>
    <col min="4" max="4" width="4.85546875" style="1" bestFit="1" customWidth="1"/>
    <col min="5" max="5" width="19.28515625" style="1" customWidth="1"/>
    <col min="6" max="6" width="9.140625" style="1" customWidth="1"/>
    <col min="7" max="7" width="22.140625" style="1" customWidth="1"/>
    <col min="8" max="8" width="8" style="43" customWidth="1"/>
    <col min="9" max="9" width="35.7109375" style="1" customWidth="1"/>
    <col min="10" max="10" width="9.5703125" style="1" customWidth="1"/>
    <col min="11" max="11" width="42.7109375" style="26" customWidth="1"/>
    <col min="12" max="12" width="9.5703125" style="26" customWidth="1"/>
    <col min="13" max="13" width="26.42578125" style="1" customWidth="1"/>
    <col min="14" max="14" width="10" style="1" customWidth="1"/>
    <col min="15" max="15" width="18.28515625" style="1" customWidth="1"/>
    <col min="16" max="18" width="17.7109375" style="1" customWidth="1"/>
    <col min="19" max="19" width="11.7109375" style="1" customWidth="1"/>
    <col min="20" max="20" width="12.42578125" style="1" bestFit="1" customWidth="1"/>
    <col min="21" max="16384" width="9.140625" style="1"/>
  </cols>
  <sheetData>
    <row r="1" spans="1:23" ht="30.75" customHeight="1" x14ac:dyDescent="0.25">
      <c r="A1" s="16"/>
      <c r="B1" s="73" t="s">
        <v>14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9"/>
      <c r="Q1" s="9"/>
      <c r="R1" s="9"/>
      <c r="S1" s="9"/>
      <c r="T1" s="9"/>
      <c r="U1" s="9"/>
      <c r="V1" s="9"/>
    </row>
    <row r="2" spans="1:23" s="4" customFormat="1" ht="30.75" customHeight="1" x14ac:dyDescent="0.25">
      <c r="A2" s="16"/>
      <c r="B2" s="14"/>
      <c r="C2" s="83" t="s">
        <v>0</v>
      </c>
      <c r="D2" s="83"/>
      <c r="E2" s="83"/>
      <c r="F2" s="6" t="s">
        <v>1</v>
      </c>
      <c r="G2" s="14"/>
      <c r="H2" s="44"/>
      <c r="I2" s="14"/>
      <c r="J2" s="14"/>
      <c r="K2" s="25"/>
      <c r="L2" s="25"/>
      <c r="M2" s="14"/>
      <c r="N2" s="14"/>
      <c r="O2" s="14"/>
      <c r="P2" s="9"/>
      <c r="Q2" s="9"/>
      <c r="R2" s="9"/>
      <c r="S2" s="9"/>
      <c r="T2" s="9"/>
      <c r="U2" s="9"/>
      <c r="V2" s="9"/>
    </row>
    <row r="3" spans="1:23" ht="15" customHeight="1" x14ac:dyDescent="0.25">
      <c r="A3" s="74"/>
      <c r="B3" s="75"/>
      <c r="C3" s="75"/>
      <c r="D3" s="76"/>
      <c r="E3" s="5">
        <v>1</v>
      </c>
      <c r="F3" s="5">
        <v>2</v>
      </c>
      <c r="G3" s="5">
        <v>3</v>
      </c>
      <c r="H3" s="5">
        <v>4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7" t="str">
        <f>"Сумма, " &amp;F2</f>
        <v>Сумма, час</v>
      </c>
      <c r="Q3" s="7" t="str">
        <f>"ВПП max, " &amp;F2</f>
        <v>ВПП max, час</v>
      </c>
      <c r="R3" s="7" t="str">
        <f>"ВПП min, " &amp;F2</f>
        <v>ВПП min, час</v>
      </c>
      <c r="S3" s="9"/>
      <c r="T3" s="9"/>
      <c r="U3" s="9"/>
      <c r="V3" s="9"/>
    </row>
    <row r="4" spans="1:23" x14ac:dyDescent="0.25">
      <c r="A4" s="84" t="str">
        <f>"Время, " &amp;F2</f>
        <v>Время, час</v>
      </c>
      <c r="B4" s="79" t="str">
        <f>"Операции, " &amp;F2</f>
        <v>Операции, час</v>
      </c>
      <c r="C4" s="80"/>
      <c r="D4" s="15" t="s">
        <v>2</v>
      </c>
      <c r="E4" s="12">
        <v>1</v>
      </c>
      <c r="F4" s="12"/>
      <c r="G4" s="49">
        <v>14</v>
      </c>
      <c r="H4" s="40"/>
      <c r="I4" s="12">
        <v>108</v>
      </c>
      <c r="J4" s="12"/>
      <c r="K4" s="12">
        <v>60</v>
      </c>
      <c r="L4" s="12"/>
      <c r="M4" s="12">
        <v>40</v>
      </c>
      <c r="N4" s="12"/>
      <c r="O4" s="12">
        <v>1</v>
      </c>
      <c r="P4" s="8">
        <f t="shared" ref="P4:P9" si="0">SUM(E4:O4)</f>
        <v>224</v>
      </c>
      <c r="Q4" s="62">
        <f>P4+P6+P8</f>
        <v>236.1</v>
      </c>
      <c r="R4" s="61">
        <f>P5+P7+P9</f>
        <v>187.59399999999999</v>
      </c>
      <c r="S4" s="9"/>
      <c r="T4" s="9"/>
      <c r="U4" s="9"/>
      <c r="V4" s="9"/>
    </row>
    <row r="5" spans="1:23" x14ac:dyDescent="0.25">
      <c r="A5" s="85"/>
      <c r="B5" s="81"/>
      <c r="C5" s="82"/>
      <c r="D5" s="15" t="s">
        <v>3</v>
      </c>
      <c r="E5" s="12">
        <v>0.01</v>
      </c>
      <c r="F5" s="12"/>
      <c r="G5" s="49">
        <v>2.5</v>
      </c>
      <c r="H5" s="40"/>
      <c r="I5" s="12">
        <v>90</v>
      </c>
      <c r="J5" s="12"/>
      <c r="K5" s="12">
        <v>55</v>
      </c>
      <c r="L5" s="12"/>
      <c r="M5" s="12">
        <v>38</v>
      </c>
      <c r="N5" s="12"/>
      <c r="O5" s="12">
        <v>7.0000000000000007E-2</v>
      </c>
      <c r="P5" s="46">
        <f t="shared" si="0"/>
        <v>185.57999999999998</v>
      </c>
      <c r="Q5" s="62"/>
      <c r="R5" s="61"/>
      <c r="S5" s="9"/>
      <c r="T5" s="9"/>
      <c r="U5" s="9"/>
      <c r="V5" s="9"/>
    </row>
    <row r="6" spans="1:23" x14ac:dyDescent="0.25">
      <c r="A6" s="85"/>
      <c r="B6" s="91" t="str">
        <f>"Ожидания, " &amp;F2</f>
        <v>Ожидания, час</v>
      </c>
      <c r="C6" s="92"/>
      <c r="D6" s="17" t="s">
        <v>2</v>
      </c>
      <c r="E6" s="11">
        <v>6</v>
      </c>
      <c r="F6" s="11"/>
      <c r="G6" s="41"/>
      <c r="H6" s="41"/>
      <c r="I6" s="11"/>
      <c r="J6" s="11"/>
      <c r="K6" s="11"/>
      <c r="L6" s="11"/>
      <c r="M6" s="11"/>
      <c r="N6" s="11"/>
      <c r="O6" s="11">
        <v>6</v>
      </c>
      <c r="P6" s="46">
        <f t="shared" si="0"/>
        <v>12</v>
      </c>
      <c r="Q6" s="62"/>
      <c r="R6" s="61"/>
      <c r="S6" s="2"/>
      <c r="T6" s="10"/>
      <c r="U6" s="9"/>
      <c r="V6" s="9"/>
    </row>
    <row r="7" spans="1:23" x14ac:dyDescent="0.25">
      <c r="A7" s="85"/>
      <c r="B7" s="93"/>
      <c r="C7" s="94"/>
      <c r="D7" s="17" t="s">
        <v>3</v>
      </c>
      <c r="E7" s="11">
        <v>1</v>
      </c>
      <c r="F7" s="11"/>
      <c r="G7" s="41"/>
      <c r="H7" s="41"/>
      <c r="I7" s="11"/>
      <c r="J7" s="11"/>
      <c r="K7" s="11"/>
      <c r="L7" s="11"/>
      <c r="M7" s="11"/>
      <c r="N7" s="11"/>
      <c r="O7" s="11">
        <v>1</v>
      </c>
      <c r="P7" s="46">
        <f t="shared" si="0"/>
        <v>2</v>
      </c>
      <c r="Q7" s="62"/>
      <c r="R7" s="61"/>
      <c r="S7" s="2"/>
      <c r="T7" s="10"/>
      <c r="U7" s="9"/>
      <c r="V7" s="9"/>
    </row>
    <row r="8" spans="1:23" x14ac:dyDescent="0.25">
      <c r="A8" s="85"/>
      <c r="B8" s="87" t="str">
        <f>"Перемещения, " &amp;F2</f>
        <v>Перемещения, час</v>
      </c>
      <c r="C8" s="88"/>
      <c r="D8" s="18" t="s">
        <v>2</v>
      </c>
      <c r="E8" s="53"/>
      <c r="F8" s="13">
        <v>0.02</v>
      </c>
      <c r="G8" s="53"/>
      <c r="H8" s="13">
        <v>0.02</v>
      </c>
      <c r="I8" s="13"/>
      <c r="J8" s="13">
        <v>0.02</v>
      </c>
      <c r="K8" s="13"/>
      <c r="L8" s="13">
        <v>0.02</v>
      </c>
      <c r="M8" s="13"/>
      <c r="N8" s="13">
        <v>0.02</v>
      </c>
      <c r="O8" s="13"/>
      <c r="P8" s="46">
        <f t="shared" si="0"/>
        <v>0.1</v>
      </c>
      <c r="Q8" s="62"/>
      <c r="R8" s="61"/>
      <c r="S8" s="2"/>
      <c r="T8" s="10"/>
      <c r="U8" s="9"/>
      <c r="V8" s="9"/>
    </row>
    <row r="9" spans="1:23" x14ac:dyDescent="0.25">
      <c r="A9" s="86"/>
      <c r="B9" s="89"/>
      <c r="C9" s="90"/>
      <c r="D9" s="18" t="s">
        <v>3</v>
      </c>
      <c r="E9" s="53"/>
      <c r="F9" s="13">
        <v>1E-3</v>
      </c>
      <c r="G9" s="53"/>
      <c r="H9" s="13">
        <v>1E-3</v>
      </c>
      <c r="I9" s="13"/>
      <c r="J9" s="13">
        <v>1E-3</v>
      </c>
      <c r="K9" s="13"/>
      <c r="L9" s="13">
        <v>1E-3</v>
      </c>
      <c r="M9" s="13"/>
      <c r="N9" s="13">
        <v>0.01</v>
      </c>
      <c r="O9" s="13"/>
      <c r="P9" s="46">
        <f t="shared" si="0"/>
        <v>1.4E-2</v>
      </c>
      <c r="Q9" s="62"/>
      <c r="R9" s="61"/>
      <c r="S9" s="2"/>
      <c r="T9" s="10"/>
      <c r="U9" s="9"/>
      <c r="V9" s="9"/>
    </row>
    <row r="10" spans="1:23" s="38" customFormat="1" ht="64.5" customHeight="1" x14ac:dyDescent="0.25">
      <c r="A10" s="32"/>
      <c r="B10" s="39">
        <v>1</v>
      </c>
      <c r="C10" s="33" t="s">
        <v>6</v>
      </c>
      <c r="D10" s="34"/>
      <c r="E10" s="42" t="s">
        <v>13</v>
      </c>
      <c r="F10" s="35"/>
      <c r="G10" s="35"/>
      <c r="H10" s="35"/>
      <c r="I10" s="35"/>
      <c r="J10" s="35"/>
      <c r="K10" s="35"/>
      <c r="L10" s="35"/>
      <c r="M10" s="35"/>
      <c r="N10" s="45"/>
      <c r="O10" s="56" t="s">
        <v>24</v>
      </c>
      <c r="P10" s="56"/>
      <c r="Q10" s="36"/>
      <c r="R10" s="37"/>
      <c r="S10" s="50"/>
      <c r="T10" s="51"/>
      <c r="U10" s="52"/>
      <c r="V10" s="52"/>
      <c r="W10" s="52"/>
    </row>
    <row r="11" spans="1:23" s="20" customFormat="1" ht="189.75" customHeight="1" x14ac:dyDescent="0.25">
      <c r="A11" s="77" t="s">
        <v>4</v>
      </c>
      <c r="B11" s="24">
        <v>2</v>
      </c>
      <c r="C11" s="63" t="s">
        <v>8</v>
      </c>
      <c r="D11" s="65"/>
      <c r="E11" s="42"/>
      <c r="F11" s="19"/>
      <c r="G11" s="19" t="s">
        <v>17</v>
      </c>
      <c r="H11" s="19"/>
      <c r="I11" s="48" t="s">
        <v>26</v>
      </c>
      <c r="J11" s="19"/>
      <c r="K11" s="19"/>
      <c r="L11" s="19"/>
      <c r="M11" s="22" t="s">
        <v>27</v>
      </c>
      <c r="N11" s="22"/>
      <c r="O11" s="22"/>
      <c r="R11" s="23"/>
      <c r="S11" s="23"/>
      <c r="T11" s="23"/>
      <c r="U11" s="23"/>
      <c r="V11" s="23"/>
    </row>
    <row r="12" spans="1:23" s="20" customFormat="1" ht="177" customHeight="1" x14ac:dyDescent="0.25">
      <c r="A12" s="78"/>
      <c r="B12" s="31">
        <v>4</v>
      </c>
      <c r="C12" s="63" t="s">
        <v>10</v>
      </c>
      <c r="D12" s="64"/>
      <c r="E12" s="21"/>
      <c r="F12" s="22"/>
      <c r="G12" s="47" t="s">
        <v>19</v>
      </c>
      <c r="H12" s="22"/>
      <c r="I12" s="22"/>
      <c r="J12" s="22"/>
      <c r="K12" s="22"/>
      <c r="L12" s="22"/>
      <c r="M12" s="22"/>
      <c r="N12" s="22"/>
      <c r="O12" s="22"/>
      <c r="R12" s="29">
        <f>Q4/8</f>
        <v>29.512499999999999</v>
      </c>
      <c r="S12" s="30" t="s">
        <v>7</v>
      </c>
    </row>
    <row r="13" spans="1:23" s="20" customFormat="1" ht="120" customHeight="1" x14ac:dyDescent="0.25">
      <c r="A13" s="78"/>
      <c r="B13" s="31">
        <v>5</v>
      </c>
      <c r="C13" s="63" t="s">
        <v>9</v>
      </c>
      <c r="D13" s="64"/>
      <c r="E13" s="21"/>
      <c r="F13" s="22"/>
      <c r="G13" s="47" t="s">
        <v>20</v>
      </c>
      <c r="H13" s="22"/>
      <c r="I13" s="22"/>
      <c r="J13" s="22"/>
      <c r="K13" s="22" t="s">
        <v>25</v>
      </c>
      <c r="L13" s="22"/>
      <c r="M13" s="22"/>
      <c r="N13" s="22"/>
      <c r="O13" s="22"/>
      <c r="P13" s="38"/>
      <c r="Q13" s="38"/>
      <c r="R13" s="38"/>
    </row>
    <row r="14" spans="1:23" s="20" customFormat="1" ht="94.5" customHeight="1" x14ac:dyDescent="0.25">
      <c r="A14" s="78"/>
      <c r="B14" s="39">
        <v>6</v>
      </c>
      <c r="C14" s="63" t="s">
        <v>11</v>
      </c>
      <c r="D14" s="64"/>
      <c r="E14" s="21"/>
      <c r="F14" s="22"/>
      <c r="G14" s="48" t="s">
        <v>21</v>
      </c>
      <c r="H14" s="22"/>
      <c r="I14" s="22"/>
      <c r="J14" s="22"/>
      <c r="K14" s="22"/>
      <c r="L14" s="22"/>
      <c r="M14" s="22"/>
      <c r="N14" s="22"/>
      <c r="O14" s="22"/>
    </row>
    <row r="15" spans="1:23" s="20" customFormat="1" ht="102.75" customHeight="1" x14ac:dyDescent="0.25">
      <c r="A15" s="78"/>
      <c r="B15" s="31">
        <v>7</v>
      </c>
      <c r="C15" s="63" t="s">
        <v>12</v>
      </c>
      <c r="D15" s="64"/>
      <c r="E15" s="21"/>
      <c r="F15" s="22"/>
      <c r="G15" s="22" t="s">
        <v>18</v>
      </c>
      <c r="H15" s="22"/>
      <c r="I15" s="22"/>
      <c r="J15" s="22"/>
      <c r="K15" s="22"/>
      <c r="L15" s="22"/>
      <c r="M15" s="22"/>
      <c r="N15" s="22"/>
      <c r="O15" s="22"/>
      <c r="P15" s="38"/>
      <c r="Q15" s="38"/>
      <c r="R15" s="38"/>
    </row>
    <row r="17" spans="1:22" ht="15" customHeight="1" x14ac:dyDescent="0.25">
      <c r="A17" s="9"/>
      <c r="B17" s="54" t="s">
        <v>5</v>
      </c>
      <c r="C17" s="72" t="s">
        <v>15</v>
      </c>
      <c r="D17" s="72"/>
      <c r="E17" s="72"/>
      <c r="F17" s="72"/>
      <c r="G17" s="72"/>
      <c r="H17" s="71"/>
      <c r="I17" s="71"/>
      <c r="J17" s="3"/>
      <c r="K17" s="3"/>
      <c r="L17" s="3"/>
      <c r="M17" s="3"/>
      <c r="N17" s="3"/>
      <c r="O17" s="3"/>
      <c r="P17" s="9"/>
      <c r="Q17" s="9"/>
      <c r="R17" s="9"/>
      <c r="S17" s="9"/>
      <c r="T17" s="9"/>
      <c r="U17" s="9"/>
      <c r="V17" s="9"/>
    </row>
    <row r="18" spans="1:22" s="28" customFormat="1" ht="15" customHeight="1" x14ac:dyDescent="0.25">
      <c r="B18" s="54">
        <v>1</v>
      </c>
      <c r="C18" s="69" t="s">
        <v>22</v>
      </c>
      <c r="D18" s="70"/>
      <c r="E18" s="70"/>
      <c r="F18" s="70"/>
      <c r="G18" s="70"/>
      <c r="H18" s="71"/>
      <c r="I18" s="71"/>
      <c r="J18" s="3"/>
      <c r="K18" s="3"/>
      <c r="L18" s="3"/>
      <c r="M18" s="3"/>
      <c r="N18" s="3"/>
      <c r="O18" s="3"/>
    </row>
    <row r="19" spans="1:22" s="55" customFormat="1" ht="15" customHeight="1" x14ac:dyDescent="0.25">
      <c r="B19" s="57">
        <v>2</v>
      </c>
      <c r="C19" s="66" t="s">
        <v>16</v>
      </c>
      <c r="D19" s="67"/>
      <c r="E19" s="67"/>
      <c r="F19" s="67"/>
      <c r="G19" s="67"/>
      <c r="H19" s="67"/>
      <c r="I19" s="68"/>
      <c r="J19" s="3"/>
      <c r="K19" s="3"/>
      <c r="L19" s="3"/>
      <c r="M19" s="3"/>
      <c r="N19" s="3"/>
      <c r="O19" s="3"/>
    </row>
    <row r="20" spans="1:22" s="55" customFormat="1" ht="15" customHeight="1" x14ac:dyDescent="0.25">
      <c r="B20" s="57">
        <v>3</v>
      </c>
      <c r="C20" s="66" t="s">
        <v>28</v>
      </c>
      <c r="D20" s="67"/>
      <c r="E20" s="67"/>
      <c r="F20" s="67"/>
      <c r="G20" s="67"/>
      <c r="H20" s="67"/>
      <c r="I20" s="68"/>
      <c r="J20" s="3"/>
      <c r="K20" s="3"/>
      <c r="L20" s="3"/>
      <c r="M20" s="3"/>
      <c r="N20" s="3"/>
      <c r="O20" s="3"/>
    </row>
    <row r="21" spans="1:22" ht="15" customHeight="1" x14ac:dyDescent="0.25">
      <c r="A21" s="9"/>
      <c r="B21" s="57">
        <v>4</v>
      </c>
      <c r="C21" s="69" t="s">
        <v>23</v>
      </c>
      <c r="D21" s="70"/>
      <c r="E21" s="70"/>
      <c r="F21" s="70"/>
      <c r="G21" s="70"/>
      <c r="H21" s="71"/>
      <c r="I21" s="71"/>
      <c r="J21" s="10"/>
      <c r="K21" s="27"/>
      <c r="L21" s="27"/>
      <c r="M21" s="10"/>
      <c r="N21" s="10"/>
      <c r="O21" s="10"/>
      <c r="P21" s="9"/>
      <c r="Q21" s="9"/>
      <c r="R21" s="9"/>
      <c r="S21" s="9"/>
      <c r="T21" s="9"/>
      <c r="U21" s="9"/>
      <c r="V21" s="9"/>
    </row>
    <row r="22" spans="1:22" s="55" customFormat="1" ht="15" customHeight="1" x14ac:dyDescent="0.25">
      <c r="B22" s="3" t="s">
        <v>29</v>
      </c>
      <c r="C22" s="58" t="s">
        <v>30</v>
      </c>
      <c r="D22" s="59"/>
      <c r="E22" s="59"/>
      <c r="F22" s="59"/>
      <c r="G22" s="59"/>
      <c r="H22" s="60"/>
      <c r="I22" s="60"/>
      <c r="J22" s="27"/>
      <c r="K22" s="27"/>
      <c r="L22" s="27"/>
      <c r="M22" s="27"/>
      <c r="N22" s="27"/>
      <c r="O22" s="27"/>
    </row>
    <row r="23" spans="1:22" ht="15.75" customHeight="1" x14ac:dyDescent="0.25"/>
  </sheetData>
  <sheetProtection formatCells="0" formatColumns="0" formatRows="0"/>
  <mergeCells count="20">
    <mergeCell ref="C20:I20"/>
    <mergeCell ref="C18:I18"/>
    <mergeCell ref="C17:I17"/>
    <mergeCell ref="C21:I21"/>
    <mergeCell ref="B1:O1"/>
    <mergeCell ref="A3:D3"/>
    <mergeCell ref="A11:A15"/>
    <mergeCell ref="B4:C5"/>
    <mergeCell ref="C2:E2"/>
    <mergeCell ref="A4:A9"/>
    <mergeCell ref="C12:D12"/>
    <mergeCell ref="C13:D13"/>
    <mergeCell ref="B8:C9"/>
    <mergeCell ref="B6:C7"/>
    <mergeCell ref="C19:I19"/>
    <mergeCell ref="R4:R9"/>
    <mergeCell ref="Q4:Q9"/>
    <mergeCell ref="C14:D14"/>
    <mergeCell ref="C15:D15"/>
    <mergeCell ref="C11:D11"/>
  </mergeCells>
  <phoneticPr fontId="6" type="noConversion"/>
  <conditionalFormatting sqref="E10 G13 G11 H11:H15 E11:F15 G15 J11:O11 I12:O15">
    <cfRule type="notContainsBlanks" dxfId="6" priority="7">
      <formula>LEN(TRIM(E10))&gt;0</formula>
    </cfRule>
  </conditionalFormatting>
  <conditionalFormatting sqref="B12:B13 E10 E12:F12 C13:G13 E14:F14 B11:H11 E15:G15 J11:O11 B15 H12:O15">
    <cfRule type="expression" dxfId="5" priority="6">
      <formula>MOD(ROW($B10),2)=0</formula>
    </cfRule>
  </conditionalFormatting>
  <conditionalFormatting sqref="C14:D14">
    <cfRule type="expression" dxfId="4" priority="11">
      <formula>MOD(ROW($B15),2)=0</formula>
    </cfRule>
  </conditionalFormatting>
  <conditionalFormatting sqref="C12:D12">
    <cfRule type="expression" dxfId="3" priority="13">
      <formula>MOD(ROW($B14),2)=0</formula>
    </cfRule>
  </conditionalFormatting>
  <conditionalFormatting sqref="C15:D15">
    <cfRule type="expression" dxfId="2" priority="32">
      <formula>MOD(ROW(#REF!),2)=0</formula>
    </cfRule>
  </conditionalFormatting>
  <conditionalFormatting sqref="G12">
    <cfRule type="expression" dxfId="1" priority="1">
      <formula>MOD(ROW($B12),2)=0</formula>
    </cfRule>
  </conditionalFormatting>
  <conditionalFormatting sqref="G12">
    <cfRule type="notContainsBlanks" dxfId="0" priority="2">
      <formula>LEN(TRIM(G12))&gt;0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Width="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Текущее состояние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revision/>
  <cp:lastPrinted>2022-10-05T12:03:33Z</cp:lastPrinted>
  <dcterms:created xsi:type="dcterms:W3CDTF">2020-03-13T09:33:55Z</dcterms:created>
  <dcterms:modified xsi:type="dcterms:W3CDTF">2024-06-10T09:51:40Z</dcterms:modified>
</cp:coreProperties>
</file>